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\House\"/>
    </mc:Choice>
  </mc:AlternateContent>
  <bookViews>
    <workbookView xWindow="0" yWindow="0" windowWidth="9495" windowHeight="2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10" i="1"/>
  <c r="E13" i="1"/>
  <c r="E12" i="1"/>
  <c r="E11" i="1"/>
  <c r="D13" i="1"/>
  <c r="D12" i="1"/>
  <c r="D11" i="1"/>
  <c r="D10" i="1"/>
  <c r="C13" i="1"/>
  <c r="C12" i="1"/>
  <c r="C11" i="1"/>
  <c r="C10" i="1"/>
  <c r="B13" i="1"/>
  <c r="B12" i="1"/>
  <c r="B11" i="1"/>
  <c r="B10" i="1"/>
  <c r="F9" i="1"/>
  <c r="I8" i="1"/>
  <c r="I7" i="1"/>
  <c r="I6" i="1"/>
  <c r="I5" i="1"/>
  <c r="B7" i="1"/>
  <c r="H8" i="1"/>
  <c r="H7" i="1"/>
  <c r="H6" i="1"/>
  <c r="H5" i="1"/>
  <c r="F8" i="1"/>
  <c r="F7" i="1"/>
  <c r="F6" i="1"/>
  <c r="F5" i="1"/>
</calcChain>
</file>

<file path=xl/sharedStrings.xml><?xml version="1.0" encoding="utf-8"?>
<sst xmlns="http://schemas.openxmlformats.org/spreadsheetml/2006/main" count="46" uniqueCount="42">
  <si>
    <t>Home Ownership vs. Investment comparison</t>
  </si>
  <si>
    <t>Home</t>
  </si>
  <si>
    <t>Down payment and initial costs</t>
  </si>
  <si>
    <t>Total monthly costs-all</t>
  </si>
  <si>
    <t>Yearly maintenance/remodel</t>
  </si>
  <si>
    <t>Purchase price</t>
  </si>
  <si>
    <t>Sale price</t>
  </si>
  <si>
    <t>years owned</t>
  </si>
  <si>
    <t>Realtor fee 6%</t>
  </si>
  <si>
    <t>Total maintenance cost</t>
  </si>
  <si>
    <t>Equity</t>
  </si>
  <si>
    <t>Total yearly costs all</t>
  </si>
  <si>
    <t>Total cash at closing</t>
  </si>
  <si>
    <t>5 years</t>
  </si>
  <si>
    <t>10 years</t>
  </si>
  <si>
    <t>15 years</t>
  </si>
  <si>
    <t>20 years</t>
  </si>
  <si>
    <t>5 years: 200,000-48000</t>
  </si>
  <si>
    <t>10 years:200,000-96,000</t>
  </si>
  <si>
    <t>15 years:200,000-144,000</t>
  </si>
  <si>
    <t>20 years: 200,000-192,000</t>
  </si>
  <si>
    <t>Initial investment</t>
  </si>
  <si>
    <t>yearly contribution</t>
  </si>
  <si>
    <t>Growth rate/yr</t>
  </si>
  <si>
    <t>Total cash accumulated</t>
  </si>
  <si>
    <t>1 year</t>
  </si>
  <si>
    <t>2 years</t>
  </si>
  <si>
    <t>3 years</t>
  </si>
  <si>
    <t>4 years</t>
  </si>
  <si>
    <t>6 years</t>
  </si>
  <si>
    <t>7 years</t>
  </si>
  <si>
    <t>8 years</t>
  </si>
  <si>
    <t>9 years</t>
  </si>
  <si>
    <t>11 years</t>
  </si>
  <si>
    <t>12 years</t>
  </si>
  <si>
    <t>13 years</t>
  </si>
  <si>
    <t>14 yeas</t>
  </si>
  <si>
    <t>16 years</t>
  </si>
  <si>
    <t>17 years</t>
  </si>
  <si>
    <t>18 years</t>
  </si>
  <si>
    <t>19 yeas</t>
  </si>
  <si>
    <t>Time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</si>
</sst>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NumberFormat="1"/>
    <xf numFmtId="0" fontId="1" fillId="0" borderId="0" xfId="0" applyFont="1"/>
    <xf numFmtId="3" fontId="1" fillId="0" borderId="0" xfId="0" applyNumberFormat="1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9" sqref="G19"/>
    </sheetView>
  </sheetViews>
  <sheetFormatPr defaultRowHeight="15" x14ac:dyDescent="0.25"/>
  <cols>
    <col min="1" max="1" width="29.28515625" customWidth="1"/>
    <col min="2" max="2" width="23.5703125" customWidth="1"/>
    <col min="3" max="3" width="25.5703125" customWidth="1"/>
    <col min="4" max="4" width="16.85546875" customWidth="1"/>
    <col min="5" max="5" width="18.42578125" customWidth="1"/>
    <col min="6" max="6" width="15.140625" customWidth="1"/>
    <col min="7" max="7" width="20.42578125" customWidth="1"/>
    <col min="8" max="8" width="22.7109375" customWidth="1"/>
    <col min="9" max="9" width="15" customWidth="1"/>
  </cols>
  <sheetData>
    <row r="1" spans="1:9" x14ac:dyDescent="0.25">
      <c r="B1" t="s">
        <v>0</v>
      </c>
    </row>
    <row r="3" spans="1:9" x14ac:dyDescent="0.25">
      <c r="A3" t="s">
        <v>1</v>
      </c>
    </row>
    <row r="4" spans="1:9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8</v>
      </c>
      <c r="G4" t="s">
        <v>7</v>
      </c>
      <c r="H4" t="s">
        <v>9</v>
      </c>
      <c r="I4" t="s">
        <v>10</v>
      </c>
    </row>
    <row r="5" spans="1:9" x14ac:dyDescent="0.25">
      <c r="A5" s="1">
        <v>10000</v>
      </c>
      <c r="B5">
        <v>800</v>
      </c>
      <c r="C5">
        <v>2500</v>
      </c>
      <c r="D5" s="1">
        <v>200000</v>
      </c>
      <c r="E5" s="1">
        <v>250000</v>
      </c>
      <c r="F5">
        <f>E5*0.06</f>
        <v>15000</v>
      </c>
      <c r="G5">
        <v>5</v>
      </c>
      <c r="H5">
        <f>C5*G5</f>
        <v>12500</v>
      </c>
      <c r="I5">
        <f>B7*G5</f>
        <v>48000</v>
      </c>
    </row>
    <row r="6" spans="1:9" x14ac:dyDescent="0.25">
      <c r="B6" t="s">
        <v>11</v>
      </c>
      <c r="E6" s="1">
        <v>275000</v>
      </c>
      <c r="F6">
        <f>E6*0.06</f>
        <v>16500</v>
      </c>
      <c r="G6">
        <v>10</v>
      </c>
      <c r="H6">
        <f>C5*G6</f>
        <v>25000</v>
      </c>
      <c r="I6">
        <f>B7*G6</f>
        <v>96000</v>
      </c>
    </row>
    <row r="7" spans="1:9" x14ac:dyDescent="0.25">
      <c r="B7">
        <f>12*B5</f>
        <v>9600</v>
      </c>
      <c r="E7" s="1">
        <v>300000</v>
      </c>
      <c r="F7">
        <f>E7*0.06</f>
        <v>18000</v>
      </c>
      <c r="G7">
        <v>15</v>
      </c>
      <c r="H7">
        <f>C5*G7</f>
        <v>37500</v>
      </c>
      <c r="I7">
        <f>B7*G7</f>
        <v>144000</v>
      </c>
    </row>
    <row r="8" spans="1:9" x14ac:dyDescent="0.25">
      <c r="E8" s="1">
        <v>325000</v>
      </c>
      <c r="F8">
        <f>E8*0.06</f>
        <v>19500</v>
      </c>
      <c r="G8">
        <v>20</v>
      </c>
      <c r="H8">
        <f>C5*G8</f>
        <v>50000</v>
      </c>
      <c r="I8">
        <f>B7*G8</f>
        <v>192000</v>
      </c>
    </row>
    <row r="9" spans="1:9" s="4" customFormat="1" x14ac:dyDescent="0.25">
      <c r="A9" s="4" t="s">
        <v>12</v>
      </c>
      <c r="B9" s="5">
        <v>250000</v>
      </c>
      <c r="C9" s="5">
        <v>275000</v>
      </c>
      <c r="D9" s="5">
        <v>300000</v>
      </c>
      <c r="E9" s="5">
        <v>325000</v>
      </c>
      <c r="F9" s="4">
        <f>E9*0.06</f>
        <v>19500</v>
      </c>
    </row>
    <row r="10" spans="1:9" x14ac:dyDescent="0.25">
      <c r="A10" t="s">
        <v>17</v>
      </c>
      <c r="B10" s="1">
        <f>B9-(152000+F5+H5)</f>
        <v>70500</v>
      </c>
      <c r="C10" s="1">
        <f>C9-(152000+F6+H5)</f>
        <v>94000</v>
      </c>
      <c r="D10" s="1">
        <f>D9-(152000+F7+H5)</f>
        <v>117500</v>
      </c>
      <c r="E10" s="1">
        <f>E9-(152000+F9+H5)</f>
        <v>141000</v>
      </c>
    </row>
    <row r="11" spans="1:9" x14ac:dyDescent="0.25">
      <c r="A11" t="s">
        <v>18</v>
      </c>
      <c r="B11" s="1">
        <f>B9-(104000+F5+H6)</f>
        <v>106000</v>
      </c>
      <c r="C11" s="1">
        <f>C9-(104000+F6+H6)</f>
        <v>129500</v>
      </c>
      <c r="D11" s="1">
        <f>D9-(104000+F7+H6)</f>
        <v>153000</v>
      </c>
      <c r="E11" s="1">
        <f>E9-(104000+F9+H6)</f>
        <v>176500</v>
      </c>
    </row>
    <row r="12" spans="1:9" x14ac:dyDescent="0.25">
      <c r="A12" t="s">
        <v>19</v>
      </c>
      <c r="B12" s="1">
        <f>B9-(56000+F5+H7)</f>
        <v>141500</v>
      </c>
      <c r="C12" s="1">
        <f>C9-(56000+F6+H7)</f>
        <v>165000</v>
      </c>
      <c r="D12" s="1">
        <f>D9-(56000+F7+H7)</f>
        <v>188500</v>
      </c>
      <c r="E12" s="1">
        <f>E9-(56000+F9+H7)</f>
        <v>212000</v>
      </c>
    </row>
    <row r="13" spans="1:9" x14ac:dyDescent="0.25">
      <c r="A13" t="s">
        <v>20</v>
      </c>
      <c r="B13" s="1">
        <f>B9-(8000+F5+H8)</f>
        <v>177000</v>
      </c>
      <c r="C13" s="1">
        <f>C9-(8000+F6+H8)</f>
        <v>200500</v>
      </c>
      <c r="D13" s="1">
        <f>D9-(8000+F7+H8)</f>
        <v>224000</v>
      </c>
      <c r="E13" s="1">
        <f>E9-(8000+F9+H8)</f>
        <v>247500</v>
      </c>
    </row>
    <row r="15" spans="1:9" x14ac:dyDescent="0.25">
      <c r="A15" t="s">
        <v>21</v>
      </c>
      <c r="B15" t="s">
        <v>22</v>
      </c>
      <c r="C15" t="s">
        <v>23</v>
      </c>
      <c r="D15" t="s">
        <v>41</v>
      </c>
    </row>
    <row r="16" spans="1:9" x14ac:dyDescent="0.25">
      <c r="A16" s="1">
        <v>10000</v>
      </c>
      <c r="B16">
        <v>9600</v>
      </c>
      <c r="C16" s="2">
        <v>0.05</v>
      </c>
      <c r="D16">
        <v>5</v>
      </c>
    </row>
    <row r="17" spans="1:9" x14ac:dyDescent="0.25">
      <c r="C17" s="2">
        <v>0.06</v>
      </c>
      <c r="D17">
        <v>10</v>
      </c>
    </row>
    <row r="18" spans="1:9" x14ac:dyDescent="0.25">
      <c r="C18" s="2">
        <v>7.0000000000000007E-2</v>
      </c>
      <c r="D18">
        <v>15</v>
      </c>
    </row>
    <row r="19" spans="1:9" x14ac:dyDescent="0.25">
      <c r="D19">
        <v>20</v>
      </c>
    </row>
    <row r="20" spans="1:9" s="4" customFormat="1" x14ac:dyDescent="0.25">
      <c r="A20" s="4" t="s">
        <v>24</v>
      </c>
      <c r="B20" s="6">
        <v>0.05</v>
      </c>
      <c r="C20" s="6">
        <v>0.06</v>
      </c>
      <c r="D20" s="6">
        <v>7.0000000000000007E-2</v>
      </c>
    </row>
    <row r="21" spans="1:9" x14ac:dyDescent="0.25">
      <c r="A21" t="s">
        <v>13</v>
      </c>
      <c r="B21">
        <v>56208.88</v>
      </c>
      <c r="C21" s="3">
        <v>57898.35</v>
      </c>
      <c r="D21">
        <v>59632.62</v>
      </c>
    </row>
    <row r="22" spans="1:9" x14ac:dyDescent="0.25">
      <c r="A22" t="s">
        <v>14</v>
      </c>
      <c r="B22">
        <v>127436.71</v>
      </c>
      <c r="C22" s="3">
        <v>134844.10999999999</v>
      </c>
      <c r="D22">
        <v>142709.41</v>
      </c>
    </row>
    <row r="23" spans="1:9" x14ac:dyDescent="0.25">
      <c r="A23" t="s">
        <v>15</v>
      </c>
      <c r="B23">
        <v>218343.49</v>
      </c>
      <c r="C23" s="3">
        <v>237814.89</v>
      </c>
      <c r="D23">
        <v>259228.93</v>
      </c>
    </row>
    <row r="24" spans="1:9" x14ac:dyDescent="0.25">
      <c r="A24" t="s">
        <v>16</v>
      </c>
      <c r="B24">
        <v>334366.14</v>
      </c>
      <c r="C24" s="3">
        <v>375613.03</v>
      </c>
      <c r="D24">
        <v>422653.57</v>
      </c>
      <c r="F24">
        <v>9600</v>
      </c>
      <c r="G24">
        <v>1.05</v>
      </c>
      <c r="H24">
        <v>1.06</v>
      </c>
      <c r="I24">
        <v>1.07</v>
      </c>
    </row>
    <row r="26" spans="1:9" x14ac:dyDescent="0.25">
      <c r="A26" t="s">
        <v>25</v>
      </c>
      <c r="B26" t="s">
        <v>26</v>
      </c>
      <c r="C26" t="s">
        <v>27</v>
      </c>
      <c r="D26" t="s">
        <v>28</v>
      </c>
      <c r="E26" t="s">
        <v>13</v>
      </c>
    </row>
    <row r="27" spans="1:9" x14ac:dyDescent="0.25">
      <c r="A27">
        <f>10000*1.05</f>
        <v>10500</v>
      </c>
      <c r="B27">
        <f>(A27+9600)*1.05</f>
        <v>21105</v>
      </c>
      <c r="C27">
        <f>(B27+9600)*1.05</f>
        <v>32240.25</v>
      </c>
      <c r="D27">
        <f>(C27+9600)*1.05</f>
        <v>43932.262500000004</v>
      </c>
      <c r="E27">
        <f>(D27+9600)*1.05</f>
        <v>56208.875625000008</v>
      </c>
    </row>
    <row r="28" spans="1:9" x14ac:dyDescent="0.25">
      <c r="A28">
        <f>10000*1.06</f>
        <v>10600</v>
      </c>
      <c r="B28">
        <f>(A28+9600)*1.06</f>
        <v>21412</v>
      </c>
      <c r="C28">
        <f>(B28+9600)*1.06</f>
        <v>32872.720000000001</v>
      </c>
      <c r="D28">
        <f>(C28+9600)*1.06</f>
        <v>45021.083200000001</v>
      </c>
      <c r="E28">
        <f>(D28+9600)*1.06</f>
        <v>57898.348192000005</v>
      </c>
    </row>
    <row r="29" spans="1:9" x14ac:dyDescent="0.25">
      <c r="A29">
        <f>10000*1.07</f>
        <v>10700</v>
      </c>
      <c r="B29">
        <f>(A29+9600)*1.07</f>
        <v>21721</v>
      </c>
      <c r="C29">
        <f>(B29+9600)*1.07</f>
        <v>33513.47</v>
      </c>
      <c r="D29">
        <f>(C29+9600)*1.07</f>
        <v>46131.412900000003</v>
      </c>
      <c r="E29">
        <f>(D29+9600)*1.07</f>
        <v>59632.611803000007</v>
      </c>
    </row>
    <row r="30" spans="1:9" x14ac:dyDescent="0.25">
      <c r="A30" t="s">
        <v>29</v>
      </c>
      <c r="B30" t="s">
        <v>30</v>
      </c>
      <c r="C30" t="s">
        <v>31</v>
      </c>
      <c r="D30" t="s">
        <v>32</v>
      </c>
      <c r="E30" t="s">
        <v>14</v>
      </c>
    </row>
    <row r="31" spans="1:9" x14ac:dyDescent="0.25">
      <c r="A31">
        <f>(E27+9600)*1.05</f>
        <v>69099.319406250026</v>
      </c>
      <c r="B31">
        <f>(A31+9600)*1.05</f>
        <v>82634.285376562533</v>
      </c>
      <c r="C31">
        <f>(B31+9600)*1.05</f>
        <v>96845.999645390664</v>
      </c>
      <c r="D31">
        <f>(C31+9600)*1.05</f>
        <v>111768.29962766021</v>
      </c>
      <c r="E31">
        <f>(D31+9600)*1.05</f>
        <v>127436.71460904322</v>
      </c>
    </row>
    <row r="32" spans="1:9" x14ac:dyDescent="0.25">
      <c r="A32">
        <f>(E28+9600)*1.06</f>
        <v>71548.249083520015</v>
      </c>
      <c r="B32">
        <f>(A32+9600)*1.06</f>
        <v>86017.144028531227</v>
      </c>
      <c r="C32">
        <f>(B32+9600)*1.06</f>
        <v>101354.1726702431</v>
      </c>
      <c r="D32">
        <f>(C32+9600)*1.06</f>
        <v>117611.42303045769</v>
      </c>
      <c r="E32">
        <f>(D32+9600)*1.06</f>
        <v>134844.10841228516</v>
      </c>
    </row>
    <row r="33" spans="1:5" x14ac:dyDescent="0.25">
      <c r="A33">
        <f>(E29+9600)*1.07</f>
        <v>74078.894629210015</v>
      </c>
      <c r="B33">
        <f>(A33+F24)*I24</f>
        <v>89536.417253254724</v>
      </c>
      <c r="C33">
        <f>(B33+F24)*I24</f>
        <v>106075.96646098256</v>
      </c>
      <c r="D33">
        <f>(C33+F24)*I24</f>
        <v>123773.28411325134</v>
      </c>
      <c r="E33">
        <f>(D33+F24)*I24</f>
        <v>142709.41400117896</v>
      </c>
    </row>
    <row r="34" spans="1:5" x14ac:dyDescent="0.25">
      <c r="A34" t="s">
        <v>33</v>
      </c>
      <c r="B34" t="s">
        <v>34</v>
      </c>
      <c r="C34" t="s">
        <v>35</v>
      </c>
      <c r="D34" t="s">
        <v>36</v>
      </c>
      <c r="E34" t="s">
        <v>15</v>
      </c>
    </row>
    <row r="35" spans="1:5" x14ac:dyDescent="0.25">
      <c r="A35">
        <f>(E31+F24)*G24</f>
        <v>143888.55033949538</v>
      </c>
      <c r="B35">
        <f>(A35+F24)*G24</f>
        <v>161162.97785647016</v>
      </c>
      <c r="C35">
        <f>(F24+B35)*G24</f>
        <v>179301.12674929367</v>
      </c>
      <c r="D35">
        <f>(F24+C35)*G24</f>
        <v>198346.18308675836</v>
      </c>
      <c r="E35">
        <f>(F24+D35)*G24</f>
        <v>218343.4922410963</v>
      </c>
    </row>
    <row r="36" spans="1:5" x14ac:dyDescent="0.25">
      <c r="A36">
        <f>(E32+F24)*H24</f>
        <v>153110.75491702228</v>
      </c>
      <c r="B36">
        <f>(F24+A36)*H24</f>
        <v>172473.40021204363</v>
      </c>
      <c r="C36">
        <f>(F24+B36)*H24</f>
        <v>192997.80422476627</v>
      </c>
      <c r="D36">
        <f>(F24+C36)*H24</f>
        <v>214753.67247825227</v>
      </c>
      <c r="E36">
        <f>(F24+D36)*H24</f>
        <v>237814.89282694741</v>
      </c>
    </row>
    <row r="37" spans="1:5" x14ac:dyDescent="0.25">
      <c r="A37">
        <f>(E33+F24)*I24</f>
        <v>162971.0729812615</v>
      </c>
      <c r="B37">
        <f>(F24+A37)*I24</f>
        <v>184651.04808994982</v>
      </c>
      <c r="C37">
        <f>(F24+B37)*I24</f>
        <v>207848.62145624633</v>
      </c>
      <c r="D37">
        <f>(F24+C37)*I24</f>
        <v>232670.02495818358</v>
      </c>
      <c r="E37">
        <f>(F24+D37)*I24</f>
        <v>259228.92670525645</v>
      </c>
    </row>
    <row r="38" spans="1:5" x14ac:dyDescent="0.25">
      <c r="A38" t="s">
        <v>37</v>
      </c>
      <c r="B38" t="s">
        <v>38</v>
      </c>
      <c r="C38" t="s">
        <v>39</v>
      </c>
      <c r="D38" t="s">
        <v>40</v>
      </c>
      <c r="E38" t="s">
        <v>16</v>
      </c>
    </row>
    <row r="39" spans="1:5" x14ac:dyDescent="0.25">
      <c r="A39">
        <f>(E35+F24)*G24</f>
        <v>239340.66685315114</v>
      </c>
      <c r="B39">
        <f>(F24+A39)*G24</f>
        <v>261387.70019580872</v>
      </c>
      <c r="C39">
        <f>(F24+B39)*G24</f>
        <v>284537.08520559914</v>
      </c>
      <c r="D39">
        <f>(F24+C39)*G24</f>
        <v>308843.93946587911</v>
      </c>
      <c r="E39">
        <f>(F24+D39)*G24</f>
        <v>334366.13643917307</v>
      </c>
    </row>
    <row r="40" spans="1:5" x14ac:dyDescent="0.25">
      <c r="A40">
        <f>(E36+F24)*H24</f>
        <v>262259.78639656428</v>
      </c>
      <c r="B40">
        <f>(F24+A40)*H24</f>
        <v>288171.37358035817</v>
      </c>
      <c r="C40">
        <f>(F24+B40)*H24</f>
        <v>315637.65599517967</v>
      </c>
      <c r="D40">
        <f>(F24+C40)*H24</f>
        <v>344751.91535489046</v>
      </c>
      <c r="E40">
        <f>(F24+D40)*H24</f>
        <v>375613.03027618391</v>
      </c>
    </row>
    <row r="41" spans="1:5" x14ac:dyDescent="0.25">
      <c r="A41">
        <f>(F24+E37)*I24</f>
        <v>287646.9515746244</v>
      </c>
      <c r="B41">
        <f>(F24+A41)*I24</f>
        <v>318054.2381848481</v>
      </c>
      <c r="C41">
        <f>(F24+B41)*I24</f>
        <v>350590.03485778748</v>
      </c>
      <c r="D41">
        <f>(F24+C41)*I24</f>
        <v>385403.33729783265</v>
      </c>
      <c r="E41">
        <f>(F24+D41)*I24</f>
        <v>422653.57090868097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K</dc:creator>
  <cp:lastModifiedBy>T K</cp:lastModifiedBy>
  <dcterms:created xsi:type="dcterms:W3CDTF">2017-05-05T13:47:26Z</dcterms:created>
  <dcterms:modified xsi:type="dcterms:W3CDTF">2017-05-05T14:39:36Z</dcterms:modified>
</cp:coreProperties>
</file>